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4"/>
  </bookViews>
  <sheets>
    <sheet name="bareme_indemnites_entretien" sheetId="1" state="visible" r:id="rId2"/>
    <sheet name="modele" sheetId="2" state="visible" r:id="rId3"/>
    <sheet name="parametres_contrat" sheetId="3" state="visible" r:id="rId4"/>
    <sheet name="janvier" sheetId="4" state="visible" r:id="rId5"/>
    <sheet name="fevrier" sheetId="5" state="visible" r:id="rId6"/>
    <sheet name="mars" sheetId="6" state="visible" r:id="rId7"/>
    <sheet name="avril" sheetId="7" state="visible" r:id="rId8"/>
    <sheet name="mai" sheetId="8" state="visible" r:id="rId9"/>
    <sheet name="juin" sheetId="9" state="visible" r:id="rId10"/>
    <sheet name="juillet" sheetId="10" state="visible" r:id="rId11"/>
    <sheet name="aout" sheetId="11" state="visible" r:id="rId12"/>
    <sheet name="septembre" sheetId="12" state="visible" r:id="rId13"/>
    <sheet name="octobre" sheetId="13" state="visible" r:id="rId14"/>
    <sheet name="novembre" sheetId="14" state="visible" r:id="rId15"/>
    <sheet name="decembre" sheetId="15" state="visible" r:id="rId16"/>
  </sheets>
  <definedNames>
    <definedName function="false" hidden="false" localSheetId="9" name="_xlnm.Print_Area" vbProcedure="false">juillet!$A$1:$N$45</definedName>
    <definedName function="false" hidden="false" localSheetId="9" name="_xlnm.Print_Area" vbProcedure="false">juillet!$A$1:$N$45</definedName>
    <definedName function="false" hidden="false" localSheetId="9" name="_xlnm.Print_Area_0" vbProcedure="false">juillet!$A$1:$N$45</definedName>
    <definedName function="false" hidden="false" localSheetId="9" name="_xlnm.Print_Area_0_0" vbProcedure="false">juillet!$A$1:$N$45</definedName>
    <definedName function="false" hidden="false" localSheetId="9" name="_xlnm.Print_Area_0_0_0" vbProcedure="false">juillet!$A$1:$N$45</definedName>
    <definedName function="false" hidden="false" localSheetId="9" name="_xlnm.Print_Area_0_0_0_0" vbProcedure="false">juillet!$A$1:$N$45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<sst xmlns="http://schemas.openxmlformats.org/spreadsheetml/2006/main" count="936" uniqueCount="51">
  <si>
    <t xml:space="preserve">Indemnité d’entretien au 01/01/2017</t>
  </si>
  <si>
    <t xml:space="preserve">Pour accueil ≤ 8h</t>
  </si>
  <si>
    <t xml:space="preserve">Pour accueil &gt; 8h et ≤ 9h</t>
  </si>
  <si>
    <t xml:space="preserve">Au delà de 9h, multiplier le nb d’heures par</t>
  </si>
  <si>
    <t xml:space="preserve">Enfant</t>
  </si>
  <si>
    <t xml:space="preserve">Période</t>
  </si>
  <si>
    <t xml:space="preserve">Jour</t>
  </si>
  <si>
    <t xml:space="preserve">Date</t>
  </si>
  <si>
    <t xml:space="preserve">Heure d’arrivée</t>
  </si>
  <si>
    <t xml:space="preserve">Heure de départ</t>
  </si>
  <si>
    <t xml:space="preserve">Total heures</t>
  </si>
  <si>
    <t xml:space="preserve">Heures centièmes</t>
  </si>
  <si>
    <t xml:space="preserve">Dont heures complémentaires</t>
  </si>
  <si>
    <t xml:space="preserve">Dont heures supplémentaires</t>
  </si>
  <si>
    <t xml:space="preserve">Indemnité repas / Goûter</t>
  </si>
  <si>
    <t xml:space="preserve">Indemnité d’entretien</t>
  </si>
  <si>
    <t xml:space="preserve">Absences</t>
  </si>
  <si>
    <t xml:space="preserve">Prévue</t>
  </si>
  <si>
    <t xml:space="preserve">Réelle</t>
  </si>
  <si>
    <t xml:space="preserve">CP</t>
  </si>
  <si>
    <t xml:space="preserve">Maladie</t>
  </si>
  <si>
    <t xml:space="preserve">Lundi</t>
  </si>
  <si>
    <t xml:space="preserve">Mardi</t>
  </si>
  <si>
    <t xml:space="preserve">Mercredi</t>
  </si>
  <si>
    <t xml:space="preserve">jeudi</t>
  </si>
  <si>
    <t xml:space="preserve">vendredi</t>
  </si>
  <si>
    <t xml:space="preserve">samedi</t>
  </si>
  <si>
    <t xml:space="preserve">dimanche</t>
  </si>
  <si>
    <t xml:space="preserve">Total semaine</t>
  </si>
  <si>
    <t xml:space="preserve">lundi</t>
  </si>
  <si>
    <t xml:space="preserve">mardi</t>
  </si>
  <si>
    <t xml:space="preserve">mercredi</t>
  </si>
  <si>
    <t xml:space="preserve">Total Mois</t>
  </si>
  <si>
    <t xml:space="preserve">nb jours accueil</t>
  </si>
  <si>
    <t xml:space="preserve">nb d’heures</t>
  </si>
  <si>
    <t xml:space="preserve">HEURES MINUTES EN CENTIEMES</t>
  </si>
  <si>
    <t xml:space="preserve">Salaire net réel</t>
  </si>
  <si>
    <t xml:space="preserve">OU</t>
  </si>
  <si>
    <t xml:space="preserve">Salaire net annualisé</t>
  </si>
  <si>
    <t xml:space="preserve">CP réels (10%)</t>
  </si>
  <si>
    <t xml:space="preserve">CP (10%)</t>
  </si>
  <si>
    <t xml:space="preserve">Total net à payer</t>
  </si>
  <si>
    <t xml:space="preserve">nb heures hebdo prévues au contrat</t>
  </si>
  <si>
    <t xml:space="preserve">heures centième</t>
  </si>
  <si>
    <t xml:space="preserve">nb semaines accueil/an</t>
  </si>
  <si>
    <t xml:space="preserve">Taux horaire net</t>
  </si>
  <si>
    <t xml:space="preserve">Salaire annualisé</t>
  </si>
  <si>
    <t xml:space="preserve">Majoration heures sup en %</t>
  </si>
  <si>
    <t xml:space="preserve">Taux horaire net majoré</t>
  </si>
  <si>
    <t xml:space="preserve">Indemnité repas</t>
  </si>
  <si>
    <t xml:space="preserve">férié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</si>
</sst>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C];[RED]\-#,##0.00\ [$€-40C]"/>
    <numFmt numFmtId="166" formatCode="HH:MM:SS"/>
    <numFmt numFmtId="167" formatCode="MMMM\-YYYY"/>
    <numFmt numFmtId="168" formatCode="[HH]:MM:SS"/>
    <numFmt numFmtId="169" formatCode="#,##0.00"/>
    <numFmt numFmtId="170" formatCode="0.00%"/>
    <numFmt numFmtId="171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>
        <color rgb="FFCCCCCC"/>
      </right>
      <top style="hair"/>
      <bottom style="hair"/>
      <diagonal/>
    </border>
    <border diagonalUp="false" diagonalDown="false">
      <left style="hair">
        <color rgb="FFCCCCCC"/>
      </left>
      <right style="hair">
        <color rgb="FFCCCCCC"/>
      </right>
      <top style="hair"/>
      <bottom style="hair"/>
      <diagonal/>
    </border>
    <border diagonalUp="false" diagonalDown="false">
      <left style="hair">
        <color rgb="FFCCCCCC"/>
      </left>
      <right style="hair">
        <color rgb="FFCCCCCC"/>
      </right>
      <top style="hair"/>
      <bottom style="hair">
        <color rgb="FFCCCCCC"/>
      </bottom>
      <diagonal/>
    </border>
    <border diagonalUp="false" diagonalDown="false">
      <left style="hair">
        <color rgb="FFCCCCCC"/>
      </left>
      <right style="hair"/>
      <top style="hair"/>
      <bottom style="hair">
        <color rgb="FFCCCCCC"/>
      </bottom>
      <diagonal/>
    </border>
    <border diagonalUp="false" diagonalDown="false">
      <left style="hair">
        <color rgb="FFCCCCCC"/>
      </left>
      <right style="hair">
        <color rgb="FFCCCCCC"/>
      </right>
      <top style="hair">
        <color rgb="FFCCCCCC"/>
      </top>
      <bottom style="hair"/>
      <diagonal/>
    </border>
    <border diagonalUp="false" diagonalDown="false">
      <left style="hair">
        <color rgb="FFCCCCCC"/>
      </left>
      <right style="hair"/>
      <top style="hair">
        <color rgb="FFCCCCCC"/>
      </top>
      <bottom style="hair"/>
      <diagonal/>
    </border>
    <border diagonalUp="false" diagonalDown="false">
      <left style="hair"/>
      <right style="hair">
        <color rgb="FFCCCCCC"/>
      </right>
      <top style="hair"/>
      <bottom style="hair">
        <color rgb="FFCCCCCC"/>
      </bottom>
      <diagonal/>
    </border>
    <border diagonalUp="false" diagonalDown="false">
      <left style="hair"/>
      <right style="hair">
        <color rgb="FFCCCCCC"/>
      </right>
      <top style="hair">
        <color rgb="FFCCCCCC"/>
      </top>
      <bottom style="hair">
        <color rgb="FFCCCCCC"/>
      </bottom>
      <diagonal/>
    </border>
    <border diagonalUp="false" diagonalDown="false"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 diagonalUp="false" diagonalDown="false">
      <left style="hair">
        <color rgb="FFCCCCCC"/>
      </left>
      <right style="hair"/>
      <top style="hair">
        <color rgb="FFCCCCCC"/>
      </top>
      <bottom style="hair">
        <color rgb="FFCCCCCC"/>
      </bottom>
      <diagonal/>
    </border>
    <border diagonalUp="false" diagonalDown="false">
      <left style="double"/>
      <right style="double">
        <color rgb="FFCCCCCC"/>
      </right>
      <top style="double"/>
      <bottom style="double"/>
      <diagonal/>
    </border>
    <border diagonalUp="false" diagonalDown="false">
      <left style="double">
        <color rgb="FFCCCCCC"/>
      </left>
      <right style="double">
        <color rgb="FFCCCCCC"/>
      </right>
      <top style="double"/>
      <bottom style="double"/>
      <diagonal/>
    </border>
    <border diagonalUp="false" diagonalDown="false">
      <left style="double">
        <color rgb="FFCCCCCC"/>
      </left>
      <right style="double"/>
      <top style="double"/>
      <bottom style="double"/>
      <diagonal/>
    </border>
    <border diagonalUp="false" diagonalDown="false">
      <left style="hair"/>
      <right style="hair">
        <color rgb="FFCCCCCC"/>
      </right>
      <top style="hair">
        <color rgb="FFCCCCCC"/>
      </top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33FF99"/>
    <pageSetUpPr fitToPage="false"/>
  </sheetPr>
  <dimension ref="A1:C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/>
  <cols>
    <col collapsed="false" hidden="false" max="1" min="1" style="0" width="33.3418367346939"/>
    <col collapsed="false" hidden="false" max="1025" min="2" style="0" width="8.5051020408163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1" t="n">
        <v>2.68</v>
      </c>
    </row>
    <row r="3" customFormat="false" ht="12.8" hidden="false" customHeight="false" outlineLevel="0" collapsed="false">
      <c r="A3" s="0" t="s">
        <v>2</v>
      </c>
      <c r="B3" s="1" t="n">
        <v>3.01</v>
      </c>
    </row>
    <row r="4" customFormat="false" ht="12.8" hidden="false" customHeight="false" outlineLevel="0" collapsed="false">
      <c r="A4" s="0" t="s">
        <v>3</v>
      </c>
      <c r="B4" s="1" t="n">
        <f aca="false">3.01/9</f>
        <v>0.334444444444444</v>
      </c>
      <c r="C4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5.3877551020408"/>
    <col collapsed="false" hidden="false" max="10" min="10" style="2" width="15.5255102040816"/>
    <col collapsed="false" hidden="false" max="11" min="11" style="0" width="8.77551020408163"/>
    <col collapsed="false" hidden="false" max="12" min="12" style="0" width="9.58673469387755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42917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 t="n">
        <v>3</v>
      </c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 t="n">
        <v>4</v>
      </c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5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 t="n">
        <v>1</v>
      </c>
      <c r="N7" s="27"/>
    </row>
    <row r="8" customFormat="false" ht="12.8" hidden="false" customHeight="false" outlineLevel="0" collapsed="false">
      <c r="A8" s="22" t="s">
        <v>24</v>
      </c>
      <c r="B8" s="23" t="n">
        <v>6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7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8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9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IF(OR(parametres_contrat!$B$1="",G12-J12-parametres_contrat!$B$1&lt;=0),"",G12-J12-parametres_contrat!$B$1)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1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10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11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12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13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14</v>
      </c>
      <c r="C17" s="24" t="s">
        <v>50</v>
      </c>
      <c r="D17" s="24"/>
      <c r="E17" s="24" t="s">
        <v>50</v>
      </c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15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16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IF(OR(parametres_contrat!$B$1="",G20-J20-parametres_contrat!$B$1&lt;=0),"",G20-J20-parametres_contrat!$B$1)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17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18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19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20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21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22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23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IF(OR(parametres_contrat!$B$1="",G28-J28-parametres_contrat!$B$1&lt;=0),"",G28-J28-parametres_contrat!$B$1)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24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 t="n">
        <v>1</v>
      </c>
      <c r="N29" s="21"/>
    </row>
    <row r="30" customFormat="false" ht="12.8" hidden="false" customHeight="false" outlineLevel="0" collapsed="false">
      <c r="A30" s="22" t="s">
        <v>30</v>
      </c>
      <c r="B30" s="23" t="n">
        <v>25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 t="n">
        <v>1</v>
      </c>
      <c r="N30" s="27"/>
    </row>
    <row r="31" customFormat="false" ht="12.8" hidden="false" customHeight="false" outlineLevel="0" collapsed="false">
      <c r="A31" s="22" t="s">
        <v>31</v>
      </c>
      <c r="B31" s="23" t="n">
        <v>26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 t="n">
        <v>1</v>
      </c>
      <c r="N31" s="27"/>
    </row>
    <row r="32" customFormat="false" ht="12.8" hidden="false" customHeight="false" outlineLevel="0" collapsed="false">
      <c r="A32" s="22" t="s">
        <v>24</v>
      </c>
      <c r="B32" s="23" t="n">
        <v>27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 t="n">
        <v>1</v>
      </c>
      <c r="N32" s="27"/>
    </row>
    <row r="33" customFormat="false" ht="12.8" hidden="false" customHeight="false" outlineLevel="0" collapsed="false">
      <c r="A33" s="22" t="s">
        <v>25</v>
      </c>
      <c r="B33" s="23" t="n">
        <v>28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 t="n">
        <v>1</v>
      </c>
      <c r="N33" s="27"/>
    </row>
    <row r="34" customFormat="false" ht="12.8" hidden="false" customHeight="false" outlineLevel="0" collapsed="false">
      <c r="A34" s="28" t="s">
        <v>26</v>
      </c>
      <c r="B34" s="29" t="n">
        <v>29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57" t="n">
        <v>30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IF(OR(parametres_contrat!$B$1="",G36-J36-parametres_contrat!$B$1&lt;=0),"",G36-J36-parametres_contrat!$B$1)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5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0" t="n">
        <v>31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 t="n">
        <v>1</v>
      </c>
      <c r="N37" s="21"/>
    </row>
    <row r="38" customFormat="false" ht="12.8" hidden="false" customHeight="false" outlineLevel="0" collapsed="false">
      <c r="A38" s="22" t="s">
        <v>30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57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IF(OR(parametres_contrat!B$1="",$G$44-$J$44-parametres_contrat!B$1&lt;=0),"",$G$44-$J$44-parametres_contrat!B$1)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1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58" t="n">
        <f aca="false">M12+M20+M28+M36+M44</f>
        <v>7</v>
      </c>
      <c r="N45" s="48" t="n">
        <f aca="false">N12+N20+N28+N36+N44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42948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 t="n">
        <v>1</v>
      </c>
      <c r="N5" s="21"/>
    </row>
    <row r="6" customFormat="false" ht="12.8" hidden="false" customHeight="false" outlineLevel="0" collapsed="false">
      <c r="A6" s="22" t="s">
        <v>22</v>
      </c>
      <c r="B6" s="23" t="n">
        <v>1</v>
      </c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 t="n">
        <v>1</v>
      </c>
      <c r="N6" s="27"/>
    </row>
    <row r="7" customFormat="false" ht="12.8" hidden="false" customHeight="false" outlineLevel="0" collapsed="false">
      <c r="A7" s="22" t="s">
        <v>23</v>
      </c>
      <c r="B7" s="23" t="n">
        <v>2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 t="n">
        <v>1</v>
      </c>
      <c r="N7" s="27"/>
    </row>
    <row r="8" customFormat="false" ht="12.8" hidden="false" customHeight="false" outlineLevel="0" collapsed="false">
      <c r="A8" s="22" t="s">
        <v>24</v>
      </c>
      <c r="B8" s="23" t="n">
        <v>3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 t="n">
        <v>1</v>
      </c>
      <c r="N8" s="27"/>
    </row>
    <row r="9" customFormat="false" ht="12.8" hidden="false" customHeight="false" outlineLevel="0" collapsed="false">
      <c r="A9" s="22" t="s">
        <v>25</v>
      </c>
      <c r="B9" s="23" t="n">
        <v>4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 t="n">
        <v>1</v>
      </c>
      <c r="N9" s="27"/>
    </row>
    <row r="10" customFormat="false" ht="12.8" hidden="false" customHeight="false" outlineLevel="0" collapsed="false">
      <c r="A10" s="28" t="s">
        <v>26</v>
      </c>
      <c r="B10" s="29" t="n">
        <v>5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6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5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7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8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9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10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11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12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13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14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15</v>
      </c>
      <c r="C22" s="24" t="s">
        <v>50</v>
      </c>
      <c r="D22" s="24"/>
      <c r="E22" s="24" t="s">
        <v>50</v>
      </c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16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17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18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19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20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21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22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23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24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25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26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27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28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29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30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31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42979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/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1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2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3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4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5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6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7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8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9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10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11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12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13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14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15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16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17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18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19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20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21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22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23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24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25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26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27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28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 t="n">
        <v>29</v>
      </c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 t="n">
        <v>30</v>
      </c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43009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 t="n">
        <v>2</v>
      </c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 t="n">
        <v>3</v>
      </c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4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5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6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7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8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9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10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11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12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13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14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15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16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17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18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19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20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21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22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23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24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25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26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27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28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29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30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31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/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/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43040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1</v>
      </c>
      <c r="C7" s="24" t="s">
        <v>50</v>
      </c>
      <c r="D7" s="24"/>
      <c r="E7" s="24" t="s">
        <v>50</v>
      </c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2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3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4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5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6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7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8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9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10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11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12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13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14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15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16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17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18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19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20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21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22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23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24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25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26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27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28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29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30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43070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/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1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2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3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4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5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6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7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8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9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10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11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12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13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14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15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16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17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18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19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20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21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22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23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24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25</v>
      </c>
      <c r="C37" s="18" t="s">
        <v>50</v>
      </c>
      <c r="D37" s="18"/>
      <c r="E37" s="18" t="s">
        <v>50</v>
      </c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26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27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28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 t="n">
        <v>29</v>
      </c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 t="n">
        <v>30</v>
      </c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 t="n">
        <v>31</v>
      </c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3FF99"/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9" activeCellId="0" sqref="G49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/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/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/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/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/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/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/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/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/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/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/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/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/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/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/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/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/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/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/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/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/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/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/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/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/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/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/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/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/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/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3399FF"/>
    <pageSetUpPr fitToPage="false"/>
  </sheetPr>
  <dimension ref="A1:B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8"/>
  <cols>
    <col collapsed="false" hidden="false" max="1" min="1" style="0" width="30.4744897959184"/>
    <col collapsed="false" hidden="false" max="1025" min="2" style="0" width="8.50510204081633"/>
  </cols>
  <sheetData>
    <row r="1" customFormat="false" ht="12.8" hidden="false" customHeight="false" outlineLevel="0" collapsed="false">
      <c r="A1" s="0" t="s">
        <v>42</v>
      </c>
      <c r="B1" s="55"/>
    </row>
    <row r="2" customFormat="false" ht="12.8" hidden="true" customHeight="false" outlineLevel="0" collapsed="false">
      <c r="A2" s="0" t="s">
        <v>43</v>
      </c>
      <c r="B2" s="50" t="n">
        <f aca="false">B1*24</f>
        <v>0</v>
      </c>
    </row>
    <row r="3" customFormat="false" ht="12.8" hidden="false" customHeight="false" outlineLevel="0" collapsed="false">
      <c r="A3" s="0" t="s">
        <v>44</v>
      </c>
    </row>
    <row r="4" customFormat="false" ht="12.8" hidden="false" customHeight="false" outlineLevel="0" collapsed="false">
      <c r="A4" s="2" t="s">
        <v>45</v>
      </c>
      <c r="B4" s="1" t="n">
        <v>3.3</v>
      </c>
    </row>
    <row r="5" customFormat="false" ht="12.8" hidden="false" customHeight="false" outlineLevel="0" collapsed="false">
      <c r="A5" s="2" t="s">
        <v>46</v>
      </c>
      <c r="B5" s="1" t="n">
        <f aca="false">(B4*B2*B3)/12</f>
        <v>0</v>
      </c>
    </row>
    <row r="6" customFormat="false" ht="12.8" hidden="false" customHeight="false" outlineLevel="0" collapsed="false">
      <c r="A6" s="0" t="s">
        <v>47</v>
      </c>
      <c r="B6" s="56" t="n">
        <v>0.15</v>
      </c>
    </row>
    <row r="7" customFormat="false" ht="12.8" hidden="false" customHeight="false" outlineLevel="0" collapsed="false">
      <c r="A7" s="0" t="s">
        <v>48</v>
      </c>
      <c r="B7" s="1" t="n">
        <f aca="false">B4*B6+B4</f>
        <v>3.795</v>
      </c>
    </row>
    <row r="8" customFormat="false" ht="12.8" hidden="false" customHeight="false" outlineLevel="0" collapsed="false">
      <c r="A8" s="2" t="s">
        <v>49</v>
      </c>
      <c r="B8" s="1" t="n">
        <v>3.1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43101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 t="n">
        <v>1</v>
      </c>
      <c r="C5" s="18" t="s">
        <v>50</v>
      </c>
      <c r="D5" s="18"/>
      <c r="E5" s="18" t="s">
        <v>50</v>
      </c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 t="n">
        <v>2</v>
      </c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3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4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5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6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7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8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9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10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11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12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13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14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15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16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17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18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19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20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21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22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23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24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25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26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27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28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29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30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31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/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43132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1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2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3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4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5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6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7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8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9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10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11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12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13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14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15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16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17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18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19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20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21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22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23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24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25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26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27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28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/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43160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1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2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3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4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5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6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7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8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9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10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11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12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13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14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15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16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17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18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19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20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21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22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23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24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25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26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27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28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29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 t="n">
        <v>30</v>
      </c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 t="n">
        <v>31</v>
      </c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43191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 t="n">
        <v>2</v>
      </c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 t="n">
        <v>3</v>
      </c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4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5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6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7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8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9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10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11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12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13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14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15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16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17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18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19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20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21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22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23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24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25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26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27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28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29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30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/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/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/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2" min="1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8.23469387755102"/>
    <col collapsed="false" hidden="false" max="12" min="12" style="0" width="9.44897959183673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43221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 t="n">
        <v>1</v>
      </c>
      <c r="C6" s="24" t="s">
        <v>50</v>
      </c>
      <c r="D6" s="24"/>
      <c r="E6" s="24" t="s">
        <v>50</v>
      </c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 t="n">
        <v>2</v>
      </c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3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4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5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6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IF(OR(bareme_indemnites_entretien!$B$1="",G12-J12-bareme_indemnites_entretien!$B$1&lt;=0),"",G12-J12-bareme_indemnites_entretien!$B$1)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7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8</v>
      </c>
      <c r="C14" s="24" t="s">
        <v>50</v>
      </c>
      <c r="D14" s="24"/>
      <c r="E14" s="24" t="s">
        <v>50</v>
      </c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9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10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11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12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13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IF(OR(bareme_indemnites_entretien!$B$1="",G20-J20-bareme_indemnites_entretien!$B$1&lt;=0),"",G20-J20-bareme_indemnites_entretien!$B$1)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14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15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16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17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18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19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20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IF(OR(bareme_indemnites_entretien!$B$1="",G28-J28-bareme_indemnites_entretien!$B$1&lt;=0),"",G28-J28-bareme_indemnites_entretien!$B$1)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21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22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23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24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25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26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27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IF(OR(bareme_indemnites_entretien!$B$1="",G36-J36-bareme_indemnites_entretien!$B$1&lt;=0),"",G36-J36-bareme_indemnites_entretien!$B$1)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28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29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30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31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/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IF(OR(bareme_indemnites_entretien!B$1="",$G$44-$J$44-bareme_indemnites_entretien!B$1&lt;=0),"",$G$44-$J$44-bareme_indemnites_entretien!B$1)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8" activeCellId="0" sqref="M58"/>
    </sheetView>
  </sheetViews>
  <sheetFormatPr defaultRowHeight="12.8"/>
  <cols>
    <col collapsed="false" hidden="false" max="1" min="1" style="0" width="9.31632653061224"/>
    <col collapsed="false" hidden="false" max="2" min="2" style="0" width="8.50510204081633"/>
    <col collapsed="false" hidden="false" max="7" min="3" style="2" width="9.71938775510204"/>
    <col collapsed="false" hidden="true" max="8" min="8" style="2" width="0"/>
    <col collapsed="false" hidden="false" max="9" min="9" style="2" width="14.5816326530612"/>
    <col collapsed="false" hidden="false" max="10" min="10" style="2" width="14.0408163265306"/>
    <col collapsed="false" hidden="false" max="11" min="11" style="0" width="9.31632653061224"/>
    <col collapsed="false" hidden="false" max="12" min="12" style="0" width="10.2602040816327"/>
    <col collapsed="false" hidden="false" max="1025" min="13" style="0" width="8.50510204081633"/>
  </cols>
  <sheetData>
    <row r="1" s="3" customFormat="true" ht="15" hidden="false" customHeight="false" outlineLevel="0" collapsed="false">
      <c r="A1" s="3" t="s">
        <v>4</v>
      </c>
      <c r="B1" s="4"/>
      <c r="C1" s="4"/>
      <c r="D1" s="4"/>
      <c r="E1" s="4"/>
      <c r="F1" s="4"/>
      <c r="G1" s="5" t="s">
        <v>5</v>
      </c>
      <c r="H1" s="5"/>
      <c r="I1" s="6" t="n">
        <v>42887</v>
      </c>
      <c r="J1" s="6"/>
      <c r="K1" s="6"/>
      <c r="L1" s="6"/>
      <c r="M1" s="6"/>
      <c r="N1" s="6"/>
      <c r="AMH1" s="0"/>
      <c r="AMI1" s="0"/>
      <c r="AMJ1" s="0"/>
    </row>
    <row r="2" customFormat="false" ht="12.8" hidden="false" customHeight="false" outlineLevel="0" collapsed="false">
      <c r="C2" s="0"/>
      <c r="D2" s="0"/>
      <c r="E2" s="0"/>
      <c r="F2" s="0"/>
      <c r="G2" s="0"/>
      <c r="H2" s="0"/>
      <c r="I2" s="0"/>
      <c r="J2" s="0"/>
    </row>
    <row r="3" s="12" customFormat="true" ht="24.7" hidden="false" customHeight="true" outlineLevel="0" collapsed="false">
      <c r="A3" s="7" t="s">
        <v>6</v>
      </c>
      <c r="B3" s="8" t="s">
        <v>7</v>
      </c>
      <c r="C3" s="9" t="s">
        <v>8</v>
      </c>
      <c r="D3" s="9"/>
      <c r="E3" s="9" t="s">
        <v>9</v>
      </c>
      <c r="F3" s="9"/>
      <c r="G3" s="10" t="s">
        <v>10</v>
      </c>
      <c r="H3" s="10" t="s">
        <v>11</v>
      </c>
      <c r="I3" s="10" t="s">
        <v>12</v>
      </c>
      <c r="J3" s="10" t="s">
        <v>13</v>
      </c>
      <c r="K3" s="8" t="s">
        <v>14</v>
      </c>
      <c r="L3" s="8" t="s">
        <v>15</v>
      </c>
      <c r="M3" s="11" t="s">
        <v>16</v>
      </c>
      <c r="N3" s="11"/>
      <c r="AMH3" s="0"/>
      <c r="AMI3" s="0"/>
      <c r="AMJ3" s="0"/>
    </row>
    <row r="4" customFormat="false" ht="12.8" hidden="false" customHeight="false" outlineLevel="0" collapsed="false">
      <c r="A4" s="7"/>
      <c r="B4" s="8"/>
      <c r="C4" s="13" t="s">
        <v>17</v>
      </c>
      <c r="D4" s="13" t="s">
        <v>18</v>
      </c>
      <c r="E4" s="13" t="s">
        <v>17</v>
      </c>
      <c r="F4" s="13" t="s">
        <v>18</v>
      </c>
      <c r="G4" s="10"/>
      <c r="H4" s="10"/>
      <c r="I4" s="10"/>
      <c r="J4" s="10"/>
      <c r="K4" s="8"/>
      <c r="L4" s="8"/>
      <c r="M4" s="14" t="s">
        <v>19</v>
      </c>
      <c r="N4" s="15" t="s">
        <v>20</v>
      </c>
    </row>
    <row r="5" customFormat="false" ht="12.8" hidden="false" customHeight="false" outlineLevel="0" collapsed="false">
      <c r="A5" s="16" t="s">
        <v>21</v>
      </c>
      <c r="B5" s="17"/>
      <c r="C5" s="18"/>
      <c r="D5" s="18"/>
      <c r="E5" s="18"/>
      <c r="F5" s="18"/>
      <c r="G5" s="18" t="n">
        <f aca="false">F5-D5</f>
        <v>0</v>
      </c>
      <c r="H5" s="19" t="n">
        <f aca="false">G5*24</f>
        <v>0</v>
      </c>
      <c r="I5" s="18"/>
      <c r="J5" s="18"/>
      <c r="K5" s="17"/>
      <c r="L5" s="20" t="n">
        <f aca="false">IF(H5=0,0,IF(H5&lt;=8,bareme_indemnites_entretien!$B$2,IF(AND(H5&gt;8,H5&lt;=9),bareme_indemnites_entretien!$B$3,H5*bareme_indemnites_entretien!$B$4)))</f>
        <v>0</v>
      </c>
      <c r="M5" s="17"/>
      <c r="N5" s="21"/>
    </row>
    <row r="6" customFormat="false" ht="12.8" hidden="false" customHeight="false" outlineLevel="0" collapsed="false">
      <c r="A6" s="22" t="s">
        <v>22</v>
      </c>
      <c r="B6" s="23"/>
      <c r="C6" s="24"/>
      <c r="D6" s="24"/>
      <c r="E6" s="24"/>
      <c r="F6" s="24"/>
      <c r="G6" s="24" t="n">
        <f aca="false">F6-D6</f>
        <v>0</v>
      </c>
      <c r="H6" s="25" t="n">
        <f aca="false">G6*24</f>
        <v>0</v>
      </c>
      <c r="I6" s="24"/>
      <c r="J6" s="24"/>
      <c r="K6" s="23"/>
      <c r="L6" s="26" t="n">
        <f aca="false">IF(H6=0,0,IF(H6&lt;=8,bareme_indemnites_entretien!$B$2,IF(AND(H6&gt;8,H6&lt;=9),bareme_indemnites_entretien!$B$3,H6*bareme_indemnites_entretien!$B$4)))</f>
        <v>0</v>
      </c>
      <c r="M6" s="23"/>
      <c r="N6" s="27"/>
    </row>
    <row r="7" customFormat="false" ht="12.8" hidden="false" customHeight="false" outlineLevel="0" collapsed="false">
      <c r="A7" s="22" t="s">
        <v>23</v>
      </c>
      <c r="B7" s="23"/>
      <c r="C7" s="24"/>
      <c r="D7" s="24"/>
      <c r="E7" s="24"/>
      <c r="F7" s="24"/>
      <c r="G7" s="24" t="n">
        <f aca="false">F7-D7</f>
        <v>0</v>
      </c>
      <c r="H7" s="25" t="n">
        <f aca="false">G7*24</f>
        <v>0</v>
      </c>
      <c r="I7" s="24"/>
      <c r="J7" s="24"/>
      <c r="K7" s="23"/>
      <c r="L7" s="26" t="n">
        <f aca="false">IF(H7=0,0,IF(H7&lt;=8,bareme_indemnites_entretien!$B$2,IF(AND(H7&gt;8,H7&lt;=9),bareme_indemnites_entretien!$B$3,H7*bareme_indemnites_entretien!$B$4)))</f>
        <v>0</v>
      </c>
      <c r="M7" s="23"/>
      <c r="N7" s="27"/>
    </row>
    <row r="8" customFormat="false" ht="12.8" hidden="false" customHeight="false" outlineLevel="0" collapsed="false">
      <c r="A8" s="22" t="s">
        <v>24</v>
      </c>
      <c r="B8" s="23" t="n">
        <v>1</v>
      </c>
      <c r="C8" s="24"/>
      <c r="D8" s="24"/>
      <c r="E8" s="24"/>
      <c r="F8" s="24"/>
      <c r="G8" s="24" t="n">
        <f aca="false">F8-D8</f>
        <v>0</v>
      </c>
      <c r="H8" s="25" t="n">
        <f aca="false">G8*24</f>
        <v>0</v>
      </c>
      <c r="I8" s="24"/>
      <c r="J8" s="24"/>
      <c r="K8" s="23"/>
      <c r="L8" s="26" t="n">
        <f aca="false">IF(H8=0,0,IF(H8&lt;=8,bareme_indemnites_entretien!$B$2,IF(AND(H8&gt;8,H8&lt;=9),bareme_indemnites_entretien!$B$3,H8*bareme_indemnites_entretien!$B$4)))</f>
        <v>0</v>
      </c>
      <c r="M8" s="23"/>
      <c r="N8" s="27"/>
    </row>
    <row r="9" customFormat="false" ht="12.8" hidden="false" customHeight="false" outlineLevel="0" collapsed="false">
      <c r="A9" s="22" t="s">
        <v>25</v>
      </c>
      <c r="B9" s="23" t="n">
        <v>2</v>
      </c>
      <c r="C9" s="24"/>
      <c r="D9" s="24"/>
      <c r="E9" s="24"/>
      <c r="F9" s="24"/>
      <c r="G9" s="24" t="n">
        <f aca="false">F9-D9</f>
        <v>0</v>
      </c>
      <c r="H9" s="25" t="n">
        <f aca="false">G9*24</f>
        <v>0</v>
      </c>
      <c r="I9" s="24"/>
      <c r="J9" s="24"/>
      <c r="K9" s="23"/>
      <c r="L9" s="26" t="n">
        <f aca="false">IF(H9=0,0,IF(H9&lt;=8,bareme_indemnites_entretien!$B$2,IF(AND(H9&gt;8,H9&lt;=9),bareme_indemnites_entretien!$B$3,H9*bareme_indemnites_entretien!$B$4)))</f>
        <v>0</v>
      </c>
      <c r="M9" s="23"/>
      <c r="N9" s="27"/>
    </row>
    <row r="10" customFormat="false" ht="12.8" hidden="false" customHeight="false" outlineLevel="0" collapsed="false">
      <c r="A10" s="28" t="s">
        <v>26</v>
      </c>
      <c r="B10" s="29" t="n">
        <v>3</v>
      </c>
      <c r="C10" s="30"/>
      <c r="D10" s="30"/>
      <c r="E10" s="30"/>
      <c r="F10" s="30"/>
      <c r="G10" s="30" t="n">
        <f aca="false">F10-D10</f>
        <v>0</v>
      </c>
      <c r="H10" s="31" t="n">
        <f aca="false">G10*24</f>
        <v>0</v>
      </c>
      <c r="I10" s="30"/>
      <c r="J10" s="30"/>
      <c r="K10" s="29"/>
      <c r="L10" s="32" t="n">
        <f aca="false">IF(H10=0,0,IF(H10&lt;=8,bareme_indemnites_entretien!$B$2,IF(AND(H10&gt;8,H10&lt;=9),bareme_indemnites_entretien!$B$3,H10*bareme_indemnites_entretien!$B$4)))</f>
        <v>0</v>
      </c>
      <c r="M10" s="29"/>
      <c r="N10" s="33"/>
    </row>
    <row r="11" customFormat="false" ht="12.8" hidden="false" customHeight="false" outlineLevel="0" collapsed="false">
      <c r="A11" s="28" t="s">
        <v>27</v>
      </c>
      <c r="B11" s="29" t="n">
        <v>4</v>
      </c>
      <c r="C11" s="30"/>
      <c r="D11" s="30"/>
      <c r="E11" s="30"/>
      <c r="F11" s="30"/>
      <c r="G11" s="30" t="n">
        <f aca="false">F11-D11</f>
        <v>0</v>
      </c>
      <c r="H11" s="31" t="n">
        <f aca="false">G11*24</f>
        <v>0</v>
      </c>
      <c r="I11" s="30"/>
      <c r="J11" s="30"/>
      <c r="K11" s="29"/>
      <c r="L11" s="32" t="n">
        <f aca="false">IF(H11=0,0,IF(H11&lt;=8,bareme_indemnites_entretien!$B$2,IF(AND(H11&gt;8,H11&lt;=9),bareme_indemnites_entretien!$B$3,H11*bareme_indemnites_entretien!$B$4)))</f>
        <v>0</v>
      </c>
      <c r="M11" s="29"/>
      <c r="N11" s="33"/>
    </row>
    <row r="12" customFormat="false" ht="12.8" hidden="false" customHeight="false" outlineLevel="0" collapsed="false">
      <c r="A12" s="34" t="s">
        <v>28</v>
      </c>
      <c r="B12" s="34"/>
      <c r="C12" s="34"/>
      <c r="D12" s="34"/>
      <c r="E12" s="34"/>
      <c r="F12" s="34"/>
      <c r="G12" s="35" t="n">
        <f aca="false">SUM(G5:G11)</f>
        <v>0</v>
      </c>
      <c r="H12" s="36" t="n">
        <f aca="false">G12*24</f>
        <v>0</v>
      </c>
      <c r="I12" s="35" t="str">
        <f aca="false">IF(OR(parametres_contrat!$B$1="",G12-J12-parametres_contrat!$B$1&lt;=0),"",G12-J12-parametres_contrat!$B$1)</f>
        <v/>
      </c>
      <c r="J12" s="35" t="n">
        <f aca="false">IF(G12-45&gt;0,G12-45,0)</f>
        <v>0</v>
      </c>
      <c r="K12" s="37" t="n">
        <f aca="false">SUM(K5:K11)*parametres_contrat!$B$8</f>
        <v>0</v>
      </c>
      <c r="L12" s="37" t="n">
        <f aca="false">SUM(L5:L11)</f>
        <v>0</v>
      </c>
      <c r="M12" s="38" t="n">
        <f aca="false">SUM(M5:M11)</f>
        <v>0</v>
      </c>
      <c r="N12" s="39" t="n">
        <f aca="false">SUM(N5:N11)</f>
        <v>0</v>
      </c>
    </row>
    <row r="13" customFormat="false" ht="12.8" hidden="false" customHeight="false" outlineLevel="0" collapsed="false">
      <c r="A13" s="16" t="s">
        <v>29</v>
      </c>
      <c r="B13" s="17" t="n">
        <v>5</v>
      </c>
      <c r="C13" s="18"/>
      <c r="D13" s="18"/>
      <c r="E13" s="18"/>
      <c r="F13" s="18"/>
      <c r="G13" s="18" t="n">
        <f aca="false">F13-D13</f>
        <v>0</v>
      </c>
      <c r="H13" s="19" t="n">
        <f aca="false">G13*24</f>
        <v>0</v>
      </c>
      <c r="I13" s="18"/>
      <c r="J13" s="18"/>
      <c r="K13" s="17"/>
      <c r="L13" s="20" t="n">
        <f aca="false">IF(H13=0,0,IF(H13&lt;=8,bareme_indemnites_entretien!$B$2,IF(AND(H13&gt;8,H13&lt;=9),bareme_indemnites_entretien!$B$3,H13*bareme_indemnites_entretien!$B$4)))</f>
        <v>0</v>
      </c>
      <c r="M13" s="17"/>
      <c r="N13" s="21"/>
    </row>
    <row r="14" customFormat="false" ht="12.8" hidden="false" customHeight="false" outlineLevel="0" collapsed="false">
      <c r="A14" s="22" t="s">
        <v>30</v>
      </c>
      <c r="B14" s="23" t="n">
        <v>6</v>
      </c>
      <c r="C14" s="24"/>
      <c r="D14" s="24"/>
      <c r="E14" s="24"/>
      <c r="F14" s="24"/>
      <c r="G14" s="24" t="n">
        <f aca="false">F14-D14</f>
        <v>0</v>
      </c>
      <c r="H14" s="25" t="n">
        <f aca="false">G14*24</f>
        <v>0</v>
      </c>
      <c r="I14" s="24"/>
      <c r="J14" s="24"/>
      <c r="K14" s="23"/>
      <c r="L14" s="26" t="n">
        <f aca="false">IF(H14=0,0,IF(H14&lt;=8,bareme_indemnites_entretien!$B$2,IF(AND(H14&gt;8,H14&lt;=9),bareme_indemnites_entretien!$B$3,H14*bareme_indemnites_entretien!$B$4)))</f>
        <v>0</v>
      </c>
      <c r="M14" s="23"/>
      <c r="N14" s="27"/>
    </row>
    <row r="15" customFormat="false" ht="12.8" hidden="false" customHeight="false" outlineLevel="0" collapsed="false">
      <c r="A15" s="22" t="s">
        <v>31</v>
      </c>
      <c r="B15" s="23" t="n">
        <v>7</v>
      </c>
      <c r="C15" s="24"/>
      <c r="D15" s="24"/>
      <c r="E15" s="24"/>
      <c r="F15" s="24"/>
      <c r="G15" s="24" t="n">
        <f aca="false">F15-D15</f>
        <v>0</v>
      </c>
      <c r="H15" s="25" t="n">
        <f aca="false">G15*24</f>
        <v>0</v>
      </c>
      <c r="I15" s="24"/>
      <c r="J15" s="24"/>
      <c r="K15" s="23"/>
      <c r="L15" s="26" t="n">
        <f aca="false">IF(H15=0,0,IF(H15&lt;=8,bareme_indemnites_entretien!$B$2,IF(AND(H15&gt;8,H15&lt;=9),bareme_indemnites_entretien!$B$3,H15*bareme_indemnites_entretien!$B$4)))</f>
        <v>0</v>
      </c>
      <c r="M15" s="23"/>
      <c r="N15" s="27"/>
    </row>
    <row r="16" customFormat="false" ht="12.8" hidden="false" customHeight="false" outlineLevel="0" collapsed="false">
      <c r="A16" s="22" t="s">
        <v>24</v>
      </c>
      <c r="B16" s="23" t="n">
        <v>8</v>
      </c>
      <c r="C16" s="24"/>
      <c r="D16" s="24"/>
      <c r="E16" s="24"/>
      <c r="F16" s="24"/>
      <c r="G16" s="24" t="n">
        <f aca="false">F16-D16</f>
        <v>0</v>
      </c>
      <c r="H16" s="25" t="n">
        <f aca="false">G16*24</f>
        <v>0</v>
      </c>
      <c r="I16" s="24"/>
      <c r="J16" s="24"/>
      <c r="K16" s="23"/>
      <c r="L16" s="26" t="n">
        <f aca="false">IF(H16=0,0,IF(H16&lt;=8,bareme_indemnites_entretien!$B$2,IF(AND(H16&gt;8,H16&lt;=9),bareme_indemnites_entretien!$B$3,H16*bareme_indemnites_entretien!$B$4)))</f>
        <v>0</v>
      </c>
      <c r="M16" s="23"/>
      <c r="N16" s="27"/>
    </row>
    <row r="17" customFormat="false" ht="12.8" hidden="false" customHeight="false" outlineLevel="0" collapsed="false">
      <c r="A17" s="22" t="s">
        <v>25</v>
      </c>
      <c r="B17" s="23" t="n">
        <v>9</v>
      </c>
      <c r="C17" s="24"/>
      <c r="D17" s="24"/>
      <c r="E17" s="24"/>
      <c r="F17" s="24"/>
      <c r="G17" s="24" t="n">
        <f aca="false">F17-D17</f>
        <v>0</v>
      </c>
      <c r="H17" s="25" t="n">
        <f aca="false">G17*24</f>
        <v>0</v>
      </c>
      <c r="I17" s="24"/>
      <c r="J17" s="24"/>
      <c r="K17" s="23"/>
      <c r="L17" s="26" t="n">
        <f aca="false">IF(H17=0,0,IF(H17&lt;=8,bareme_indemnites_entretien!$B$2,IF(AND(H17&gt;8,H17&lt;=9),bareme_indemnites_entretien!$B$3,H17*bareme_indemnites_entretien!$B$4)))</f>
        <v>0</v>
      </c>
      <c r="M17" s="23"/>
      <c r="N17" s="27"/>
    </row>
    <row r="18" customFormat="false" ht="12.8" hidden="false" customHeight="false" outlineLevel="0" collapsed="false">
      <c r="A18" s="28" t="s">
        <v>26</v>
      </c>
      <c r="B18" s="29" t="n">
        <v>10</v>
      </c>
      <c r="C18" s="30"/>
      <c r="D18" s="30"/>
      <c r="E18" s="30"/>
      <c r="F18" s="30"/>
      <c r="G18" s="30" t="n">
        <f aca="false">F18-D18</f>
        <v>0</v>
      </c>
      <c r="H18" s="31" t="n">
        <f aca="false">G18*24</f>
        <v>0</v>
      </c>
      <c r="I18" s="30"/>
      <c r="J18" s="30"/>
      <c r="K18" s="29"/>
      <c r="L18" s="32" t="n">
        <f aca="false">IF(H18=0,0,IF(H18&lt;=8,bareme_indemnites_entretien!$B$2,IF(AND(H18&gt;8,H18&lt;=9),bareme_indemnites_entretien!$B$3,H18*bareme_indemnites_entretien!$B$4)))</f>
        <v>0</v>
      </c>
      <c r="M18" s="29"/>
      <c r="N18" s="33"/>
      <c r="O18" s="40"/>
    </row>
    <row r="19" customFormat="false" ht="12.8" hidden="false" customHeight="false" outlineLevel="0" collapsed="false">
      <c r="A19" s="28" t="s">
        <v>27</v>
      </c>
      <c r="B19" s="29" t="n">
        <v>11</v>
      </c>
      <c r="C19" s="30"/>
      <c r="D19" s="30"/>
      <c r="E19" s="30"/>
      <c r="F19" s="30"/>
      <c r="G19" s="30" t="n">
        <f aca="false">F19-D19</f>
        <v>0</v>
      </c>
      <c r="H19" s="31" t="n">
        <f aca="false">G19*24</f>
        <v>0</v>
      </c>
      <c r="I19" s="30"/>
      <c r="J19" s="30"/>
      <c r="K19" s="29"/>
      <c r="L19" s="32" t="n">
        <f aca="false">IF(H19=0,0,IF(H19&lt;=8,bareme_indemnites_entretien!$B$2,IF(AND(H19&gt;8,H19&lt;=9),bareme_indemnites_entretien!$B$3,H19*bareme_indemnites_entretien!$B$4)))</f>
        <v>0</v>
      </c>
      <c r="M19" s="29"/>
      <c r="N19" s="33"/>
    </row>
    <row r="20" customFormat="false" ht="12.8" hidden="false" customHeight="false" outlineLevel="0" collapsed="false">
      <c r="A20" s="34" t="s">
        <v>28</v>
      </c>
      <c r="B20" s="34"/>
      <c r="C20" s="34"/>
      <c r="D20" s="34"/>
      <c r="E20" s="34"/>
      <c r="F20" s="34"/>
      <c r="G20" s="35" t="n">
        <f aca="false">SUM(G13:G19)</f>
        <v>0</v>
      </c>
      <c r="H20" s="36" t="n">
        <f aca="false">G20*24</f>
        <v>0</v>
      </c>
      <c r="I20" s="35" t="str">
        <f aca="false">IF(OR(parametres_contrat!$B$1="",G20-J20-parametres_contrat!$B$1&lt;=0),"",G20-J20-parametres_contrat!$B$1)</f>
        <v/>
      </c>
      <c r="J20" s="35" t="n">
        <f aca="false">IF(G20-45&gt;0,G20-45,0)</f>
        <v>0</v>
      </c>
      <c r="K20" s="37" t="n">
        <f aca="false">SUM(K13:K19)*parametres_contrat!$B$8</f>
        <v>0</v>
      </c>
      <c r="L20" s="37" t="n">
        <f aca="false">SUM(L13:L19)</f>
        <v>0</v>
      </c>
      <c r="M20" s="38" t="n">
        <f aca="false">SUM(M13:M19)</f>
        <v>0</v>
      </c>
      <c r="N20" s="39" t="n">
        <f aca="false">SUM(N13:N19)</f>
        <v>0</v>
      </c>
    </row>
    <row r="21" customFormat="false" ht="12.8" hidden="false" customHeight="false" outlineLevel="0" collapsed="false">
      <c r="A21" s="16" t="s">
        <v>29</v>
      </c>
      <c r="B21" s="17" t="n">
        <v>12</v>
      </c>
      <c r="C21" s="18"/>
      <c r="D21" s="18"/>
      <c r="E21" s="18"/>
      <c r="F21" s="18"/>
      <c r="G21" s="18" t="n">
        <f aca="false">F21-D21</f>
        <v>0</v>
      </c>
      <c r="H21" s="19" t="n">
        <f aca="false">G21*24</f>
        <v>0</v>
      </c>
      <c r="I21" s="18"/>
      <c r="J21" s="18"/>
      <c r="K21" s="17"/>
      <c r="L21" s="20" t="n">
        <f aca="false">IF(H21=0,0,IF(H21&lt;=8,bareme_indemnites_entretien!$B$2,IF(AND(H21&gt;8,H21&lt;=9),bareme_indemnites_entretien!$B$3,H21*bareme_indemnites_entretien!$B$4)))</f>
        <v>0</v>
      </c>
      <c r="M21" s="17"/>
      <c r="N21" s="21"/>
    </row>
    <row r="22" customFormat="false" ht="12.8" hidden="false" customHeight="false" outlineLevel="0" collapsed="false">
      <c r="A22" s="22" t="s">
        <v>30</v>
      </c>
      <c r="B22" s="23" t="n">
        <v>13</v>
      </c>
      <c r="C22" s="24"/>
      <c r="D22" s="24"/>
      <c r="E22" s="24"/>
      <c r="F22" s="24"/>
      <c r="G22" s="24" t="n">
        <f aca="false">F22-D22</f>
        <v>0</v>
      </c>
      <c r="H22" s="25" t="n">
        <f aca="false">G22*24</f>
        <v>0</v>
      </c>
      <c r="I22" s="24"/>
      <c r="J22" s="24"/>
      <c r="K22" s="23"/>
      <c r="L22" s="26" t="n">
        <f aca="false">IF(H22=0,0,IF(H22&lt;=8,bareme_indemnites_entretien!$B$2,IF(AND(H22&gt;8,H22&lt;=9),bareme_indemnites_entretien!$B$3,H22*bareme_indemnites_entretien!$B$4)))</f>
        <v>0</v>
      </c>
      <c r="M22" s="23"/>
      <c r="N22" s="27"/>
    </row>
    <row r="23" customFormat="false" ht="12.8" hidden="false" customHeight="false" outlineLevel="0" collapsed="false">
      <c r="A23" s="22" t="s">
        <v>31</v>
      </c>
      <c r="B23" s="23" t="n">
        <v>14</v>
      </c>
      <c r="C23" s="24"/>
      <c r="D23" s="24"/>
      <c r="E23" s="24"/>
      <c r="F23" s="24"/>
      <c r="G23" s="24" t="n">
        <f aca="false">F23-D23</f>
        <v>0</v>
      </c>
      <c r="H23" s="25" t="n">
        <f aca="false">G23*24</f>
        <v>0</v>
      </c>
      <c r="I23" s="24"/>
      <c r="J23" s="24"/>
      <c r="K23" s="23"/>
      <c r="L23" s="26" t="n">
        <f aca="false">IF(H23=0,0,IF(H23&lt;=8,bareme_indemnites_entretien!$B$2,IF(AND(H23&gt;8,H23&lt;=9),bareme_indemnites_entretien!$B$3,H23*bareme_indemnites_entretien!$B$4)))</f>
        <v>0</v>
      </c>
      <c r="M23" s="23"/>
      <c r="N23" s="27"/>
    </row>
    <row r="24" customFormat="false" ht="12.8" hidden="false" customHeight="false" outlineLevel="0" collapsed="false">
      <c r="A24" s="22" t="s">
        <v>24</v>
      </c>
      <c r="B24" s="23" t="n">
        <v>15</v>
      </c>
      <c r="C24" s="24"/>
      <c r="D24" s="24"/>
      <c r="E24" s="24"/>
      <c r="F24" s="24"/>
      <c r="G24" s="24" t="n">
        <f aca="false">F24-D24</f>
        <v>0</v>
      </c>
      <c r="H24" s="25" t="n">
        <f aca="false">G24*24</f>
        <v>0</v>
      </c>
      <c r="I24" s="24"/>
      <c r="J24" s="24"/>
      <c r="K24" s="23"/>
      <c r="L24" s="26" t="n">
        <f aca="false">IF(H24=0,0,IF(H24&lt;=8,bareme_indemnites_entretien!$B$2,IF(AND(H24&gt;8,H24&lt;=9),bareme_indemnites_entretien!$B$3,H24*bareme_indemnites_entretien!$B$4)))</f>
        <v>0</v>
      </c>
      <c r="M24" s="23"/>
      <c r="N24" s="27"/>
    </row>
    <row r="25" customFormat="false" ht="12.8" hidden="false" customHeight="false" outlineLevel="0" collapsed="false">
      <c r="A25" s="22" t="s">
        <v>25</v>
      </c>
      <c r="B25" s="23" t="n">
        <v>16</v>
      </c>
      <c r="C25" s="24"/>
      <c r="D25" s="24"/>
      <c r="E25" s="24"/>
      <c r="F25" s="24"/>
      <c r="G25" s="24" t="n">
        <f aca="false">F25-D25</f>
        <v>0</v>
      </c>
      <c r="H25" s="25" t="n">
        <f aca="false">G25*24</f>
        <v>0</v>
      </c>
      <c r="I25" s="24"/>
      <c r="J25" s="24"/>
      <c r="K25" s="23"/>
      <c r="L25" s="26" t="n">
        <f aca="false">IF(H25=0,0,IF(H25&lt;=8,bareme_indemnites_entretien!$B$2,IF(AND(H25&gt;8,H25&lt;=9),bareme_indemnites_entretien!$B$3,H25*bareme_indemnites_entretien!$B$4)))</f>
        <v>0</v>
      </c>
      <c r="M25" s="23"/>
      <c r="N25" s="27"/>
    </row>
    <row r="26" customFormat="false" ht="12.8" hidden="false" customHeight="false" outlineLevel="0" collapsed="false">
      <c r="A26" s="28" t="s">
        <v>26</v>
      </c>
      <c r="B26" s="29" t="n">
        <v>17</v>
      </c>
      <c r="C26" s="30"/>
      <c r="D26" s="30"/>
      <c r="E26" s="30"/>
      <c r="F26" s="30"/>
      <c r="G26" s="30" t="n">
        <f aca="false">F26-D26</f>
        <v>0</v>
      </c>
      <c r="H26" s="31" t="n">
        <f aca="false">G26*24</f>
        <v>0</v>
      </c>
      <c r="I26" s="30"/>
      <c r="J26" s="30"/>
      <c r="K26" s="29"/>
      <c r="L26" s="32" t="n">
        <f aca="false">IF(H26=0,0,IF(H26&lt;=8,bareme_indemnites_entretien!$B$2,IF(AND(H26&gt;8,H26&lt;=9),bareme_indemnites_entretien!$B$3,H26*bareme_indemnites_entretien!$B$4)))</f>
        <v>0</v>
      </c>
      <c r="M26" s="29"/>
      <c r="N26" s="33"/>
    </row>
    <row r="27" customFormat="false" ht="12.8" hidden="false" customHeight="false" outlineLevel="0" collapsed="false">
      <c r="A27" s="28" t="s">
        <v>27</v>
      </c>
      <c r="B27" s="29" t="n">
        <v>18</v>
      </c>
      <c r="C27" s="30"/>
      <c r="D27" s="30"/>
      <c r="E27" s="30"/>
      <c r="F27" s="30"/>
      <c r="G27" s="30" t="n">
        <f aca="false">F27-D27</f>
        <v>0</v>
      </c>
      <c r="H27" s="31" t="n">
        <f aca="false">G27*24</f>
        <v>0</v>
      </c>
      <c r="I27" s="30"/>
      <c r="J27" s="30"/>
      <c r="K27" s="29"/>
      <c r="L27" s="32" t="n">
        <f aca="false">IF(H27=0,0,IF(H27&lt;=8,bareme_indemnites_entretien!$B$2,IF(AND(H27&gt;8,H27&lt;=9),bareme_indemnites_entretien!$B$3,H27*bareme_indemnites_entretien!$B$4)))</f>
        <v>0</v>
      </c>
      <c r="M27" s="29"/>
      <c r="N27" s="33"/>
    </row>
    <row r="28" customFormat="false" ht="12.8" hidden="false" customHeight="false" outlineLevel="0" collapsed="false">
      <c r="A28" s="34" t="s">
        <v>28</v>
      </c>
      <c r="B28" s="34"/>
      <c r="C28" s="34"/>
      <c r="D28" s="34"/>
      <c r="E28" s="34"/>
      <c r="F28" s="34"/>
      <c r="G28" s="35" t="n">
        <f aca="false">SUM(G21:G27)</f>
        <v>0</v>
      </c>
      <c r="H28" s="36" t="n">
        <f aca="false">G28*24</f>
        <v>0</v>
      </c>
      <c r="I28" s="35" t="str">
        <f aca="false">IF(OR(parametres_contrat!$B$1="",G28-J28-parametres_contrat!$B$1&lt;=0),"",G28-J28-parametres_contrat!$B$1)</f>
        <v/>
      </c>
      <c r="J28" s="35" t="n">
        <f aca="false">IF(G28-45&gt;0,G28-45,0)</f>
        <v>0</v>
      </c>
      <c r="K28" s="37" t="n">
        <f aca="false">SUM(K21:K27)*parametres_contrat!$B$8</f>
        <v>0</v>
      </c>
      <c r="L28" s="37" t="n">
        <f aca="false">SUM(L21:L27)</f>
        <v>0</v>
      </c>
      <c r="M28" s="38" t="n">
        <f aca="false">SUM(M21:M27)</f>
        <v>0</v>
      </c>
      <c r="N28" s="39" t="n">
        <f aca="false">SUM(N21:N27)</f>
        <v>0</v>
      </c>
    </row>
    <row r="29" customFormat="false" ht="12.8" hidden="false" customHeight="false" outlineLevel="0" collapsed="false">
      <c r="A29" s="16" t="s">
        <v>29</v>
      </c>
      <c r="B29" s="17" t="n">
        <v>19</v>
      </c>
      <c r="C29" s="18"/>
      <c r="D29" s="18"/>
      <c r="E29" s="18"/>
      <c r="F29" s="18"/>
      <c r="G29" s="18" t="n">
        <f aca="false">F29-D29</f>
        <v>0</v>
      </c>
      <c r="H29" s="19" t="n">
        <f aca="false">G29*24</f>
        <v>0</v>
      </c>
      <c r="I29" s="18"/>
      <c r="J29" s="18"/>
      <c r="K29" s="17"/>
      <c r="L29" s="20" t="n">
        <f aca="false">IF(H29=0,0,IF(H29&lt;=8,bareme_indemnites_entretien!$B$2,IF(AND(H29&gt;8,H29&lt;=9),bareme_indemnites_entretien!$B$3,H29*bareme_indemnites_entretien!$B$4)))</f>
        <v>0</v>
      </c>
      <c r="M29" s="17"/>
      <c r="N29" s="21"/>
    </row>
    <row r="30" customFormat="false" ht="12.8" hidden="false" customHeight="false" outlineLevel="0" collapsed="false">
      <c r="A30" s="22" t="s">
        <v>30</v>
      </c>
      <c r="B30" s="23" t="n">
        <v>20</v>
      </c>
      <c r="C30" s="24"/>
      <c r="D30" s="24"/>
      <c r="E30" s="24"/>
      <c r="F30" s="24"/>
      <c r="G30" s="24" t="n">
        <f aca="false">F30-D30</f>
        <v>0</v>
      </c>
      <c r="H30" s="25" t="n">
        <f aca="false">G30*24</f>
        <v>0</v>
      </c>
      <c r="I30" s="24"/>
      <c r="J30" s="24"/>
      <c r="K30" s="23"/>
      <c r="L30" s="26" t="n">
        <f aca="false">IF(H30=0,0,IF(H30&lt;=8,bareme_indemnites_entretien!$B$2,IF(AND(H30&gt;8,H30&lt;=9),bareme_indemnites_entretien!$B$3,H30*bareme_indemnites_entretien!$B$4)))</f>
        <v>0</v>
      </c>
      <c r="M30" s="23"/>
      <c r="N30" s="27"/>
    </row>
    <row r="31" customFormat="false" ht="12.8" hidden="false" customHeight="false" outlineLevel="0" collapsed="false">
      <c r="A31" s="22" t="s">
        <v>31</v>
      </c>
      <c r="B31" s="23" t="n">
        <v>21</v>
      </c>
      <c r="C31" s="24"/>
      <c r="D31" s="24"/>
      <c r="E31" s="24"/>
      <c r="F31" s="24"/>
      <c r="G31" s="24" t="n">
        <f aca="false">F31-D31</f>
        <v>0</v>
      </c>
      <c r="H31" s="25" t="n">
        <f aca="false">G31*24</f>
        <v>0</v>
      </c>
      <c r="I31" s="24"/>
      <c r="J31" s="24"/>
      <c r="K31" s="23"/>
      <c r="L31" s="26" t="n">
        <f aca="false">IF(H31=0,0,IF(H31&lt;=8,bareme_indemnites_entretien!$B$2,IF(AND(H31&gt;8,H31&lt;=9),bareme_indemnites_entretien!$B$3,H31*bareme_indemnites_entretien!$B$4)))</f>
        <v>0</v>
      </c>
      <c r="M31" s="23"/>
      <c r="N31" s="27"/>
    </row>
    <row r="32" customFormat="false" ht="12.8" hidden="false" customHeight="false" outlineLevel="0" collapsed="false">
      <c r="A32" s="22" t="s">
        <v>24</v>
      </c>
      <c r="B32" s="23" t="n">
        <v>22</v>
      </c>
      <c r="C32" s="24"/>
      <c r="D32" s="24"/>
      <c r="E32" s="24"/>
      <c r="F32" s="24"/>
      <c r="G32" s="24" t="n">
        <f aca="false">F32-D32</f>
        <v>0</v>
      </c>
      <c r="H32" s="25" t="n">
        <f aca="false">G32*24</f>
        <v>0</v>
      </c>
      <c r="I32" s="24"/>
      <c r="J32" s="24"/>
      <c r="K32" s="23"/>
      <c r="L32" s="26" t="n">
        <f aca="false">IF(H32=0,0,IF(H32&lt;=8,bareme_indemnites_entretien!$B$2,IF(AND(H32&gt;8,H32&lt;=9),bareme_indemnites_entretien!$B$3,H32*bareme_indemnites_entretien!$B$4)))</f>
        <v>0</v>
      </c>
      <c r="M32" s="23"/>
      <c r="N32" s="27"/>
    </row>
    <row r="33" customFormat="false" ht="12.8" hidden="false" customHeight="false" outlineLevel="0" collapsed="false">
      <c r="A33" s="22" t="s">
        <v>25</v>
      </c>
      <c r="B33" s="23" t="n">
        <v>23</v>
      </c>
      <c r="C33" s="24"/>
      <c r="D33" s="24"/>
      <c r="E33" s="24"/>
      <c r="F33" s="24"/>
      <c r="G33" s="24" t="n">
        <f aca="false">F33-D33</f>
        <v>0</v>
      </c>
      <c r="H33" s="25" t="n">
        <f aca="false">G33*24</f>
        <v>0</v>
      </c>
      <c r="I33" s="24"/>
      <c r="J33" s="24"/>
      <c r="K33" s="23"/>
      <c r="L33" s="26" t="n">
        <f aca="false">IF(H33=0,0,IF(H33&lt;=8,bareme_indemnites_entretien!$B$2,IF(AND(H33&gt;8,H33&lt;=9),bareme_indemnites_entretien!$B$3,H33*bareme_indemnites_entretien!$B$4)))</f>
        <v>0</v>
      </c>
      <c r="M33" s="23"/>
      <c r="N33" s="27"/>
    </row>
    <row r="34" customFormat="false" ht="12.8" hidden="false" customHeight="false" outlineLevel="0" collapsed="false">
      <c r="A34" s="28" t="s">
        <v>26</v>
      </c>
      <c r="B34" s="29" t="n">
        <v>24</v>
      </c>
      <c r="C34" s="30"/>
      <c r="D34" s="30"/>
      <c r="E34" s="30"/>
      <c r="F34" s="30"/>
      <c r="G34" s="30" t="n">
        <f aca="false">F34-D34</f>
        <v>0</v>
      </c>
      <c r="H34" s="31" t="n">
        <f aca="false">G34*24</f>
        <v>0</v>
      </c>
      <c r="I34" s="30"/>
      <c r="J34" s="30"/>
      <c r="K34" s="29"/>
      <c r="L34" s="32" t="n">
        <f aca="false">IF(H34=0,0,IF(H34&lt;=8,bareme_indemnites_entretien!$B$2,IF(AND(H34&gt;8,H34&lt;=9),bareme_indemnites_entretien!$B$3,H34*bareme_indemnites_entretien!$B$4)))</f>
        <v>0</v>
      </c>
      <c r="M34" s="29"/>
      <c r="N34" s="33"/>
    </row>
    <row r="35" customFormat="false" ht="12.8" hidden="false" customHeight="false" outlineLevel="0" collapsed="false">
      <c r="A35" s="28" t="s">
        <v>27</v>
      </c>
      <c r="B35" s="29" t="n">
        <v>25</v>
      </c>
      <c r="C35" s="30"/>
      <c r="D35" s="30"/>
      <c r="E35" s="30"/>
      <c r="F35" s="30"/>
      <c r="G35" s="30" t="n">
        <f aca="false">F35-D35</f>
        <v>0</v>
      </c>
      <c r="H35" s="31" t="n">
        <f aca="false">G35*24</f>
        <v>0</v>
      </c>
      <c r="I35" s="30"/>
      <c r="J35" s="30"/>
      <c r="K35" s="29"/>
      <c r="L35" s="32" t="n">
        <f aca="false">IF(H35=0,0,IF(H35&lt;=8,bareme_indemnites_entretien!$B$2,IF(AND(H35&gt;8,H35&lt;=9),bareme_indemnites_entretien!$B$3,H35*bareme_indemnites_entretien!$B$4)))</f>
        <v>0</v>
      </c>
      <c r="M35" s="29"/>
      <c r="N35" s="33"/>
    </row>
    <row r="36" customFormat="false" ht="12.8" hidden="false" customHeight="false" outlineLevel="0" collapsed="false">
      <c r="A36" s="34" t="s">
        <v>28</v>
      </c>
      <c r="B36" s="34"/>
      <c r="C36" s="34"/>
      <c r="D36" s="34"/>
      <c r="E36" s="34"/>
      <c r="F36" s="34"/>
      <c r="G36" s="35" t="n">
        <f aca="false">SUM(G29:G35)</f>
        <v>0</v>
      </c>
      <c r="H36" s="36" t="n">
        <f aca="false">G36*24</f>
        <v>0</v>
      </c>
      <c r="I36" s="35" t="str">
        <f aca="false">IF(OR(parametres_contrat!$B$1="",G36-J36-parametres_contrat!$B$1&lt;=0),"",G36-J36-parametres_contrat!$B$1)</f>
        <v/>
      </c>
      <c r="J36" s="35" t="n">
        <f aca="false">IF(G36-45&gt;0,G36-45,0)</f>
        <v>0</v>
      </c>
      <c r="K36" s="37" t="n">
        <f aca="false">SUM(K29:K35)*parametres_contrat!$B$8</f>
        <v>0</v>
      </c>
      <c r="L36" s="37" t="n">
        <f aca="false">SUM(L29:L35)</f>
        <v>0</v>
      </c>
      <c r="M36" s="38" t="n">
        <f aca="false">SUM(M29:M35)</f>
        <v>0</v>
      </c>
      <c r="N36" s="39" t="n">
        <f aca="false">SUM(N29:N35)</f>
        <v>0</v>
      </c>
    </row>
    <row r="37" customFormat="false" ht="12.8" hidden="false" customHeight="false" outlineLevel="0" collapsed="false">
      <c r="A37" s="16" t="s">
        <v>29</v>
      </c>
      <c r="B37" s="17" t="n">
        <v>26</v>
      </c>
      <c r="C37" s="18"/>
      <c r="D37" s="18"/>
      <c r="E37" s="18"/>
      <c r="F37" s="18"/>
      <c r="G37" s="18" t="n">
        <f aca="false">F37-D37</f>
        <v>0</v>
      </c>
      <c r="H37" s="19" t="n">
        <f aca="false">G37*24</f>
        <v>0</v>
      </c>
      <c r="I37" s="18"/>
      <c r="J37" s="18"/>
      <c r="K37" s="17"/>
      <c r="L37" s="20" t="n">
        <f aca="false">IF(H37=0,0,IF(H37&lt;=8,bareme_indemnites_entretien!$B$2,IF(AND(H37&gt;8,H37&lt;=9),bareme_indemnites_entretien!$B$3,H37*bareme_indemnites_entretien!$B$4)))</f>
        <v>0</v>
      </c>
      <c r="M37" s="17"/>
      <c r="N37" s="21"/>
    </row>
    <row r="38" customFormat="false" ht="12.8" hidden="false" customHeight="false" outlineLevel="0" collapsed="false">
      <c r="A38" s="22" t="s">
        <v>30</v>
      </c>
      <c r="B38" s="23" t="n">
        <v>27</v>
      </c>
      <c r="C38" s="24"/>
      <c r="D38" s="24"/>
      <c r="E38" s="24"/>
      <c r="F38" s="24"/>
      <c r="G38" s="24" t="n">
        <f aca="false">F38-D38</f>
        <v>0</v>
      </c>
      <c r="H38" s="25" t="n">
        <f aca="false">G38*24</f>
        <v>0</v>
      </c>
      <c r="I38" s="24"/>
      <c r="J38" s="24"/>
      <c r="K38" s="23"/>
      <c r="L38" s="26" t="n">
        <f aca="false">IF(H38=0,0,IF(H38&lt;=8,bareme_indemnites_entretien!$B$2,IF(AND(H38&gt;8,H38&lt;=9),bareme_indemnites_entretien!$B$3,H38*bareme_indemnites_entretien!$B$4)))</f>
        <v>0</v>
      </c>
      <c r="M38" s="23"/>
      <c r="N38" s="27"/>
    </row>
    <row r="39" customFormat="false" ht="12.8" hidden="false" customHeight="false" outlineLevel="0" collapsed="false">
      <c r="A39" s="22" t="s">
        <v>31</v>
      </c>
      <c r="B39" s="23" t="n">
        <v>28</v>
      </c>
      <c r="C39" s="24"/>
      <c r="D39" s="24"/>
      <c r="E39" s="24"/>
      <c r="F39" s="24"/>
      <c r="G39" s="24" t="n">
        <f aca="false">F39-D39</f>
        <v>0</v>
      </c>
      <c r="H39" s="25" t="n">
        <f aca="false">G39*24</f>
        <v>0</v>
      </c>
      <c r="I39" s="24"/>
      <c r="J39" s="24"/>
      <c r="K39" s="23"/>
      <c r="L39" s="26" t="n">
        <f aca="false">IF(H39=0,0,IF(H39&lt;=8,bareme_indemnites_entretien!$B$2,IF(AND(H39&gt;8,H39&lt;=9),bareme_indemnites_entretien!$B$3,H39*bareme_indemnites_entretien!$B$4)))</f>
        <v>0</v>
      </c>
      <c r="M39" s="23"/>
      <c r="N39" s="27"/>
    </row>
    <row r="40" customFormat="false" ht="12.8" hidden="false" customHeight="false" outlineLevel="0" collapsed="false">
      <c r="A40" s="22" t="s">
        <v>24</v>
      </c>
      <c r="B40" s="23" t="n">
        <v>29</v>
      </c>
      <c r="C40" s="24"/>
      <c r="D40" s="24"/>
      <c r="E40" s="24"/>
      <c r="F40" s="24"/>
      <c r="G40" s="24" t="n">
        <f aca="false">F40-D40</f>
        <v>0</v>
      </c>
      <c r="H40" s="25" t="n">
        <f aca="false">G40*24</f>
        <v>0</v>
      </c>
      <c r="I40" s="24"/>
      <c r="J40" s="24"/>
      <c r="K40" s="23"/>
      <c r="L40" s="26" t="n">
        <f aca="false">IF(H40=0,0,IF(H40&lt;=8,bareme_indemnites_entretien!$B$2,IF(AND(H40&gt;8,H40&lt;=9),bareme_indemnites_entretien!$B$3,H40*bareme_indemnites_entretien!$B$4)))</f>
        <v>0</v>
      </c>
      <c r="M40" s="23"/>
      <c r="N40" s="27"/>
    </row>
    <row r="41" customFormat="false" ht="12.8" hidden="false" customHeight="false" outlineLevel="0" collapsed="false">
      <c r="A41" s="22" t="s">
        <v>25</v>
      </c>
      <c r="B41" s="23" t="n">
        <v>30</v>
      </c>
      <c r="C41" s="24"/>
      <c r="D41" s="24"/>
      <c r="E41" s="24"/>
      <c r="F41" s="24"/>
      <c r="G41" s="24" t="n">
        <f aca="false">F41-D41</f>
        <v>0</v>
      </c>
      <c r="H41" s="25" t="n">
        <f aca="false">G41*24</f>
        <v>0</v>
      </c>
      <c r="I41" s="24"/>
      <c r="J41" s="24"/>
      <c r="K41" s="23"/>
      <c r="L41" s="26" t="n">
        <f aca="false">IF(H41=0,0,IF(H41&lt;=8,bareme_indemnites_entretien!$B$2,IF(AND(H41&gt;8,H41&lt;=9),bareme_indemnites_entretien!$B$3,H41*bareme_indemnites_entretien!$B$4)))</f>
        <v>0</v>
      </c>
      <c r="M41" s="23"/>
      <c r="N41" s="27"/>
    </row>
    <row r="42" customFormat="false" ht="12.8" hidden="false" customHeight="false" outlineLevel="0" collapsed="false">
      <c r="A42" s="28" t="s">
        <v>26</v>
      </c>
      <c r="B42" s="29"/>
      <c r="C42" s="30"/>
      <c r="D42" s="30"/>
      <c r="E42" s="30"/>
      <c r="F42" s="30"/>
      <c r="G42" s="30" t="n">
        <f aca="false">F42-D42</f>
        <v>0</v>
      </c>
      <c r="H42" s="31" t="n">
        <f aca="false">G42*24</f>
        <v>0</v>
      </c>
      <c r="I42" s="30"/>
      <c r="J42" s="30"/>
      <c r="K42" s="29"/>
      <c r="L42" s="32" t="n">
        <f aca="false">IF(H42=0,0,IF(H42&lt;=8,bareme_indemnites_entretien!$B$2,IF(AND(H42&gt;8,H42&lt;=9),bareme_indemnites_entretien!$B$3,H42*bareme_indemnites_entretien!$B$4)))</f>
        <v>0</v>
      </c>
      <c r="M42" s="29"/>
      <c r="N42" s="33"/>
    </row>
    <row r="43" customFormat="false" ht="12.8" hidden="false" customHeight="false" outlineLevel="0" collapsed="false">
      <c r="A43" s="28" t="s">
        <v>27</v>
      </c>
      <c r="B43" s="29"/>
      <c r="C43" s="30"/>
      <c r="D43" s="30"/>
      <c r="E43" s="30"/>
      <c r="F43" s="30"/>
      <c r="G43" s="30" t="n">
        <f aca="false">F43-D43</f>
        <v>0</v>
      </c>
      <c r="H43" s="31" t="n">
        <f aca="false">G43*24</f>
        <v>0</v>
      </c>
      <c r="I43" s="30"/>
      <c r="J43" s="30"/>
      <c r="K43" s="29"/>
      <c r="L43" s="32" t="n">
        <f aca="false">IF(H43=0,0,IF(H43&lt;=8,bareme_indemnites_entretien!$B$2,IF(AND(H43&gt;8,H43&lt;=9),bareme_indemnites_entretien!$B$3,H43*bareme_indemnites_entretien!$B$4)))</f>
        <v>0</v>
      </c>
      <c r="M43" s="29"/>
      <c r="N43" s="33"/>
    </row>
    <row r="44" customFormat="false" ht="12.8" hidden="false" customHeight="false" outlineLevel="0" collapsed="false">
      <c r="A44" s="34" t="s">
        <v>28</v>
      </c>
      <c r="B44" s="34"/>
      <c r="C44" s="34"/>
      <c r="D44" s="34"/>
      <c r="E44" s="34"/>
      <c r="F44" s="34"/>
      <c r="G44" s="35" t="n">
        <f aca="false">SUM($G$37:$G$43)</f>
        <v>0</v>
      </c>
      <c r="H44" s="36" t="n">
        <f aca="false">$G$44*24</f>
        <v>0</v>
      </c>
      <c r="I44" s="35" t="str">
        <f aca="false">IF(OR(parametres_contrat!B$1="",$G$44-$J$44-parametres_contrat!B$1&lt;=0),"",$G$44-$J$44-parametres_contrat!B$1)</f>
        <v/>
      </c>
      <c r="J44" s="35" t="n">
        <f aca="false">IF($G$44-45&gt;0,$G$44-45,0)</f>
        <v>0</v>
      </c>
      <c r="K44" s="37" t="n">
        <f aca="false">SUM($K$37:$K$43)*parametres_contrat!B$8</f>
        <v>0</v>
      </c>
      <c r="L44" s="37" t="n">
        <f aca="false">SUM($L$37:$L$43)</f>
        <v>0</v>
      </c>
      <c r="M44" s="38" t="n">
        <f aca="false">SUM($M$37:$M$43)</f>
        <v>0</v>
      </c>
      <c r="N44" s="39" t="n">
        <f aca="false">SUM($N$37:$N$43)</f>
        <v>0</v>
      </c>
    </row>
    <row r="45" s="49" customFormat="true" ht="12.8" hidden="false" customHeight="false" outlineLevel="0" collapsed="false">
      <c r="A45" s="41" t="s">
        <v>32</v>
      </c>
      <c r="B45" s="42" t="s">
        <v>33</v>
      </c>
      <c r="C45" s="42"/>
      <c r="D45" s="43" t="n">
        <f aca="false">COUNT(D5:D44)</f>
        <v>0</v>
      </c>
      <c r="E45" s="44" t="s">
        <v>34</v>
      </c>
      <c r="F45" s="44"/>
      <c r="G45" s="45" t="n">
        <f aca="false">G12+G20+G28+G36+G44</f>
        <v>0</v>
      </c>
      <c r="H45" s="46" t="n">
        <f aca="false">G45*24</f>
        <v>0</v>
      </c>
      <c r="I45" s="45" t="n">
        <f aca="false">SUM(I5:I44)</f>
        <v>0</v>
      </c>
      <c r="J45" s="45" t="n">
        <f aca="false">J12+J20+J28+J36+J44</f>
        <v>0</v>
      </c>
      <c r="K45" s="47" t="n">
        <f aca="false">K12+K20+K28+K36+K44</f>
        <v>0</v>
      </c>
      <c r="L45" s="47" t="n">
        <f aca="false">L12+L20+L28+L36+L44</f>
        <v>0</v>
      </c>
      <c r="M45" s="43" t="n">
        <f aca="false">SUM(M38:M44)</f>
        <v>0</v>
      </c>
      <c r="N45" s="48" t="n">
        <f aca="false">SUM(N38:N44)</f>
        <v>0</v>
      </c>
      <c r="AMH45" s="0"/>
      <c r="AMI45" s="0"/>
      <c r="AMJ45" s="0"/>
    </row>
    <row r="46" customFormat="false" ht="12.8" hidden="true" customHeight="false" outlineLevel="0" collapsed="false">
      <c r="C46" s="0"/>
      <c r="D46" s="0"/>
      <c r="E46" s="0"/>
      <c r="F46" s="2" t="s">
        <v>35</v>
      </c>
      <c r="G46" s="0" t="n">
        <f aca="false">G45*24</f>
        <v>0</v>
      </c>
      <c r="H46" s="50" t="n">
        <f aca="false">G46*24</f>
        <v>0</v>
      </c>
      <c r="I46" s="0" t="n">
        <f aca="false">I45*24</f>
        <v>0</v>
      </c>
      <c r="J46" s="0" t="n">
        <f aca="false">J45*24</f>
        <v>0</v>
      </c>
    </row>
    <row r="47" customFormat="false" ht="12.8" hidden="false" customHeight="false" outlineLevel="0" collapsed="false">
      <c r="C47" s="0"/>
      <c r="D47" s="0"/>
      <c r="E47" s="0"/>
      <c r="F47" s="0"/>
      <c r="G47" s="0"/>
      <c r="H47" s="0"/>
      <c r="I47" s="0"/>
      <c r="J47" s="0"/>
    </row>
    <row r="48" customFormat="false" ht="12.8" hidden="false" customHeight="false" outlineLevel="0" collapsed="false">
      <c r="C48" s="0"/>
      <c r="D48" s="0"/>
      <c r="E48" s="0"/>
      <c r="F48" s="0"/>
      <c r="G48" s="0"/>
      <c r="H48" s="0"/>
      <c r="I48" s="0"/>
      <c r="J48" s="0"/>
    </row>
    <row r="49" customFormat="false" ht="12.8" hidden="false" customHeight="false" outlineLevel="0" collapsed="false">
      <c r="A49" s="51" t="s">
        <v>36</v>
      </c>
      <c r="B49" s="51"/>
      <c r="C49" s="52" t="n">
        <f aca="false">IF(J49=0,(G46-J46)*parametres_contrat!$B$4+J46*parametres_contrat!$B$7,0)</f>
        <v>0</v>
      </c>
      <c r="D49" s="0"/>
      <c r="E49" s="53" t="s">
        <v>37</v>
      </c>
      <c r="F49" s="0"/>
      <c r="G49" s="54" t="s">
        <v>38</v>
      </c>
      <c r="H49" s="54"/>
      <c r="I49" s="54"/>
      <c r="J49" s="52" t="n">
        <f aca="false">parametres_contrat!$B$5</f>
        <v>0</v>
      </c>
    </row>
    <row r="50" customFormat="false" ht="12.8" hidden="false" customHeight="false" outlineLevel="0" collapsed="false">
      <c r="A50" s="51" t="s">
        <v>39</v>
      </c>
      <c r="B50" s="51"/>
      <c r="C50" s="52" t="n">
        <f aca="false">C49*0.1</f>
        <v>0</v>
      </c>
      <c r="D50" s="0"/>
      <c r="E50" s="0"/>
      <c r="F50" s="0"/>
      <c r="G50" s="54" t="s">
        <v>40</v>
      </c>
      <c r="H50" s="54"/>
      <c r="I50" s="54"/>
      <c r="J50" s="52" t="n">
        <f aca="false">J49*0.1</f>
        <v>0</v>
      </c>
    </row>
    <row r="51" customFormat="false" ht="12.8" hidden="false" customHeight="false" outlineLevel="0" collapsed="false">
      <c r="A51" s="51" t="s">
        <v>41</v>
      </c>
      <c r="B51" s="51"/>
      <c r="C51" s="52" t="n">
        <f aca="false">IF(C49&lt;&gt;0,C49+C50+K45+L45,0)</f>
        <v>0</v>
      </c>
      <c r="D51" s="0"/>
      <c r="E51" s="0"/>
      <c r="F51" s="0"/>
      <c r="G51" s="51" t="s">
        <v>41</v>
      </c>
      <c r="H51" s="51"/>
      <c r="I51" s="51"/>
      <c r="J51" s="52" t="n">
        <f aca="false">IF(J49=0,0,J49+J50+K45+L45)</f>
        <v>0</v>
      </c>
    </row>
  </sheetData>
  <mergeCells count="26">
    <mergeCell ref="B1:F1"/>
    <mergeCell ref="I1:N1"/>
    <mergeCell ref="A3:A4"/>
    <mergeCell ref="B3:B4"/>
    <mergeCell ref="C3:D3"/>
    <mergeCell ref="E3:F3"/>
    <mergeCell ref="G3:G4"/>
    <mergeCell ref="H3:H4"/>
    <mergeCell ref="I3:I4"/>
    <mergeCell ref="J3:J4"/>
    <mergeCell ref="K3:K4"/>
    <mergeCell ref="L3:L4"/>
    <mergeCell ref="M3:N3"/>
    <mergeCell ref="A12:F12"/>
    <mergeCell ref="A20:F20"/>
    <mergeCell ref="A28:F28"/>
    <mergeCell ref="A36:F36"/>
    <mergeCell ref="A44:F44"/>
    <mergeCell ref="B45:C45"/>
    <mergeCell ref="E45:F45"/>
    <mergeCell ref="A49:B49"/>
    <mergeCell ref="G49:I49"/>
    <mergeCell ref="A50:B50"/>
    <mergeCell ref="G50:I50"/>
    <mergeCell ref="A51:B51"/>
    <mergeCell ref="G51:I51"/>
  </mergeCells>
  <printOptions headings="false" gridLines="false" gridLinesSet="true" horizontalCentered="true" verticalCentered="false"/>
  <pageMargins left="0.25625" right="0.255555555555556" top="0.25625" bottom="0.255555555555556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306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2017-06-19T11:38:05Z</dcterms:created>
  <dc:creator/>
  <dc:description/>
  <dc:language>fr-FR</dc:language>
  <cp:lastModifiedBy/>
  <cp:lastPrinted>2017-06-25T12:02:34Z</cp:lastPrinted>
  <dcterms:modified xsi:type="dcterms:W3CDTF">2017-07-06T10:00:20Z</dcterms:modified>
  <cp:revision>87</cp:revision>
  <dc:subject/>
  <dc:title/>
</cp:coreProperties>
</file>